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anj\Downloads\"/>
    </mc:Choice>
  </mc:AlternateContent>
  <xr:revisionPtr revIDLastSave="0" documentId="13_ncr:1_{D9A17BBA-9D55-48AB-B3BE-EFEC10699600}" xr6:coauthVersionLast="47" xr6:coauthVersionMax="47" xr10:uidLastSave="{00000000-0000-0000-0000-000000000000}"/>
  <bookViews>
    <workbookView xWindow="-108" yWindow="-108" windowWidth="30936" windowHeight="18696" activeTab="1" xr2:uid="{5CC9D63B-1DD2-40FB-AC85-E33B6CBCBA96}"/>
  </bookViews>
  <sheets>
    <sheet name="Items List" sheetId="1" r:id="rId1"/>
    <sheet name="Inventor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" i="2" l="1"/>
  <c r="S10" i="2"/>
  <c r="S11" i="2"/>
  <c r="S12" i="2"/>
  <c r="S13" i="2"/>
  <c r="S14" i="2"/>
  <c r="S15" i="2"/>
  <c r="S16" i="2"/>
  <c r="S17" i="2"/>
  <c r="S18" i="2"/>
  <c r="R25" i="2"/>
  <c r="Q25" i="2"/>
  <c r="R24" i="2"/>
  <c r="Q24" i="2"/>
  <c r="R23" i="2"/>
  <c r="Q23" i="2"/>
  <c r="R22" i="2"/>
  <c r="Q22" i="2"/>
  <c r="R21" i="2"/>
  <c r="Q21" i="2"/>
  <c r="R20" i="2"/>
  <c r="Q20" i="2"/>
  <c r="R19" i="2"/>
  <c r="Q19" i="2"/>
  <c r="R18" i="2"/>
  <c r="Q18" i="2"/>
  <c r="R17" i="2"/>
  <c r="Q17" i="2"/>
  <c r="R16" i="2"/>
  <c r="Q16" i="2"/>
  <c r="R15" i="2"/>
  <c r="Q15" i="2"/>
  <c r="R14" i="2"/>
  <c r="Q14" i="2"/>
  <c r="R13" i="2"/>
  <c r="Q13" i="2"/>
  <c r="R12" i="2"/>
  <c r="Q12" i="2"/>
  <c r="R11" i="2"/>
  <c r="Q11" i="2"/>
  <c r="R10" i="2"/>
  <c r="Q10" i="2"/>
  <c r="R9" i="2"/>
  <c r="Q9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E9" i="2"/>
  <c r="D9" i="2"/>
</calcChain>
</file>

<file path=xl/sharedStrings.xml><?xml version="1.0" encoding="utf-8"?>
<sst xmlns="http://schemas.openxmlformats.org/spreadsheetml/2006/main" count="82" uniqueCount="32">
  <si>
    <t>Item Code</t>
  </si>
  <si>
    <t>Product Name</t>
  </si>
  <si>
    <t>Units</t>
  </si>
  <si>
    <t>Date</t>
  </si>
  <si>
    <t>Unit</t>
  </si>
  <si>
    <t>Qty</t>
  </si>
  <si>
    <t>IN</t>
  </si>
  <si>
    <t>OUT</t>
  </si>
  <si>
    <t>CLOSING</t>
  </si>
  <si>
    <t>PROD-001</t>
  </si>
  <si>
    <t>Wireless Mouse</t>
  </si>
  <si>
    <t>PROD-002</t>
  </si>
  <si>
    <t>PROD-003</t>
  </si>
  <si>
    <t>PROD-004</t>
  </si>
  <si>
    <t>PROD-005</t>
  </si>
  <si>
    <t>PROD-006</t>
  </si>
  <si>
    <t>PROD-007</t>
  </si>
  <si>
    <t>PROD-008</t>
  </si>
  <si>
    <t>PROD-009</t>
  </si>
  <si>
    <t>PROD-010</t>
  </si>
  <si>
    <t>Mechanical Keyboard</t>
  </si>
  <si>
    <t>27-inch Monitor</t>
  </si>
  <si>
    <t>USB-C Hub</t>
  </si>
  <si>
    <t>Noise Canceling Headphones</t>
  </si>
  <si>
    <t>External Hard Drive 1TB</t>
  </si>
  <si>
    <t>HD Webcam</t>
  </si>
  <si>
    <t>Ergonomic Office Chair</t>
  </si>
  <si>
    <t>Bluetooth Speaker</t>
  </si>
  <si>
    <t>Laptop Stand</t>
  </si>
  <si>
    <t>piece</t>
  </si>
  <si>
    <t>INVENTORY COUNTs</t>
  </si>
  <si>
    <t>of Mahima Computers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</si>
</sst>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theme="6" tint="0.59999389629810485"/>
      </left>
      <right/>
      <top/>
      <bottom/>
      <diagonal/>
    </border>
    <border>
      <left/>
      <right style="medium">
        <color theme="6" tint="0.59999389629810485"/>
      </right>
      <top/>
      <bottom/>
      <diagonal/>
    </border>
    <border>
      <left style="medium">
        <color theme="6" tint="0.59999389629810485"/>
      </left>
      <right/>
      <top/>
      <bottom style="medium">
        <color theme="6" tint="0.59999389629810485"/>
      </bottom>
      <diagonal/>
    </border>
    <border>
      <left/>
      <right/>
      <top/>
      <bottom style="medium">
        <color theme="6" tint="0.59999389629810485"/>
      </bottom>
      <diagonal/>
    </border>
    <border>
      <left/>
      <right style="medium">
        <color theme="6" tint="0.59999389629810485"/>
      </right>
      <top/>
      <bottom style="medium">
        <color theme="6" tint="0.59999389629810485"/>
      </bottom>
      <diagonal/>
    </border>
    <border>
      <left style="medium">
        <color theme="6" tint="0.59999389629810485"/>
      </left>
      <right/>
      <top style="medium">
        <color theme="6" tint="0.59999389629810485"/>
      </top>
      <bottom style="medium">
        <color theme="6" tint="0.59999389629810485"/>
      </bottom>
      <diagonal/>
    </border>
    <border>
      <left/>
      <right/>
      <top style="medium">
        <color theme="6" tint="0.59999389629810485"/>
      </top>
      <bottom style="medium">
        <color theme="6" tint="0.59999389629810485"/>
      </bottom>
      <diagonal/>
    </border>
    <border>
      <left/>
      <right style="medium">
        <color theme="6" tint="0.59999389629810485"/>
      </right>
      <top style="medium">
        <color theme="6" tint="0.59999389629810485"/>
      </top>
      <bottom style="medium">
        <color theme="6" tint="0.59999389629810485"/>
      </bottom>
      <diagonal/>
    </border>
    <border>
      <left/>
      <right style="medium">
        <color theme="8" tint="0.59999389629810485"/>
      </right>
      <top/>
      <bottom/>
      <diagonal/>
    </border>
    <border>
      <left/>
      <right/>
      <top/>
      <bottom style="medium">
        <color theme="8" tint="0.59999389629810485"/>
      </bottom>
      <diagonal/>
    </border>
    <border>
      <left/>
      <right style="medium">
        <color theme="8" tint="0.59999389629810485"/>
      </right>
      <top/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5" tint="0.59999389629810485"/>
      </right>
      <top/>
      <bottom/>
      <diagonal/>
    </border>
    <border>
      <left style="medium">
        <color theme="5" tint="0.59999389629810485"/>
      </left>
      <right/>
      <top/>
      <bottom/>
      <diagonal/>
    </border>
    <border>
      <left style="medium">
        <color theme="5" tint="0.59999389629810485"/>
      </left>
      <right/>
      <top/>
      <bottom style="medium">
        <color theme="5" tint="0.59999389629810485"/>
      </bottom>
      <diagonal/>
    </border>
    <border>
      <left/>
      <right/>
      <top/>
      <bottom style="medium">
        <color theme="5" tint="0.59999389629810485"/>
      </bottom>
      <diagonal/>
    </border>
    <border>
      <left/>
      <right style="medium">
        <color theme="5" tint="0.59999389629810485"/>
      </right>
      <top/>
      <bottom style="medium">
        <color theme="5" tint="0.59999389629810485"/>
      </bottom>
      <diagonal/>
    </border>
    <border>
      <left style="medium">
        <color theme="5" tint="0.59999389629810485"/>
      </left>
      <right/>
      <top style="medium">
        <color theme="5" tint="0.59999389629810485"/>
      </top>
      <bottom style="medium">
        <color theme="5" tint="0.59999389629810485"/>
      </bottom>
      <diagonal/>
    </border>
    <border>
      <left/>
      <right/>
      <top style="medium">
        <color theme="5" tint="0.59999389629810485"/>
      </top>
      <bottom style="medium">
        <color theme="5" tint="0.59999389629810485"/>
      </bottom>
      <diagonal/>
    </border>
    <border>
      <left/>
      <right style="medium">
        <color theme="5" tint="0.59999389629810485"/>
      </right>
      <top style="medium">
        <color theme="5" tint="0.59999389629810485"/>
      </top>
      <bottom style="medium">
        <color theme="5" tint="0.59999389629810485"/>
      </bottom>
      <diagonal/>
    </border>
    <border>
      <left/>
      <right/>
      <top/>
      <bottom style="medium">
        <color theme="9" tint="0.39997558519241921"/>
      </bottom>
      <diagonal/>
    </border>
    <border>
      <left style="thin">
        <color theme="8" tint="0.59999389629810485"/>
      </left>
      <right/>
      <top style="medium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/>
      <top/>
      <bottom/>
      <diagonal/>
    </border>
    <border>
      <left style="thin">
        <color theme="8" tint="0.59999389629810485"/>
      </left>
      <right/>
      <top/>
      <bottom style="medium">
        <color theme="8" tint="0.59999389629810485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4" fontId="0" fillId="0" borderId="1" xfId="0" applyNumberFormat="1" applyBorder="1"/>
    <xf numFmtId="14" fontId="0" fillId="0" borderId="15" xfId="0" applyNumberFormat="1" applyBorder="1"/>
    <xf numFmtId="0" fontId="0" fillId="0" borderId="22" xfId="0" applyBorder="1"/>
    <xf numFmtId="0" fontId="1" fillId="0" borderId="23" xfId="0" applyFont="1" applyBorder="1" applyAlignment="1">
      <alignment horizontal="center" vertical="center"/>
    </xf>
    <xf numFmtId="0" fontId="0" fillId="0" borderId="24" xfId="0" applyBorder="1"/>
    <xf numFmtId="0" fontId="0" fillId="0" borderId="25" xfId="0" applyBorder="1"/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CE577-6B4A-4881-AEB6-9EE51D928B87}">
  <dimension ref="A1:C11"/>
  <sheetViews>
    <sheetView zoomScale="168" workbookViewId="0"/>
  </sheetViews>
  <sheetFormatPr defaultRowHeight="14.4" x14ac:dyDescent="0.3"/>
  <cols>
    <col min="1" max="1" width="9.33203125" bestFit="1" customWidth="1"/>
    <col min="2" max="2" width="25.33203125" bestFit="1" customWidth="1"/>
  </cols>
  <sheetData>
    <row r="1" spans="1:3" x14ac:dyDescent="0.3">
      <c r="A1" t="s">
        <v>0</v>
      </c>
      <c r="B1" t="s">
        <v>1</v>
      </c>
      <c r="C1" t="s">
        <v>2</v>
      </c>
    </row>
    <row r="2" spans="1:3" x14ac:dyDescent="0.3">
      <c r="A2" t="s">
        <v>9</v>
      </c>
      <c r="B2" t="s">
        <v>10</v>
      </c>
      <c r="C2" t="s">
        <v>29</v>
      </c>
    </row>
    <row r="3" spans="1:3" x14ac:dyDescent="0.3">
      <c r="A3" t="s">
        <v>11</v>
      </c>
      <c r="B3" t="s">
        <v>20</v>
      </c>
      <c r="C3" t="s">
        <v>29</v>
      </c>
    </row>
    <row r="4" spans="1:3" x14ac:dyDescent="0.3">
      <c r="A4" t="s">
        <v>12</v>
      </c>
      <c r="B4" t="s">
        <v>21</v>
      </c>
      <c r="C4" t="s">
        <v>29</v>
      </c>
    </row>
    <row r="5" spans="1:3" x14ac:dyDescent="0.3">
      <c r="A5" t="s">
        <v>13</v>
      </c>
      <c r="B5" t="s">
        <v>22</v>
      </c>
      <c r="C5" t="s">
        <v>29</v>
      </c>
    </row>
    <row r="6" spans="1:3" x14ac:dyDescent="0.3">
      <c r="A6" t="s">
        <v>14</v>
      </c>
      <c r="B6" t="s">
        <v>23</v>
      </c>
      <c r="C6" t="s">
        <v>29</v>
      </c>
    </row>
    <row r="7" spans="1:3" x14ac:dyDescent="0.3">
      <c r="A7" t="s">
        <v>15</v>
      </c>
      <c r="B7" t="s">
        <v>24</v>
      </c>
      <c r="C7" t="s">
        <v>29</v>
      </c>
    </row>
    <row r="8" spans="1:3" x14ac:dyDescent="0.3">
      <c r="A8" t="s">
        <v>16</v>
      </c>
      <c r="B8" t="s">
        <v>25</v>
      </c>
      <c r="C8" t="s">
        <v>29</v>
      </c>
    </row>
    <row r="9" spans="1:3" x14ac:dyDescent="0.3">
      <c r="A9" t="s">
        <v>17</v>
      </c>
      <c r="B9" t="s">
        <v>26</v>
      </c>
      <c r="C9" t="s">
        <v>29</v>
      </c>
    </row>
    <row r="10" spans="1:3" x14ac:dyDescent="0.3">
      <c r="A10" t="s">
        <v>18</v>
      </c>
      <c r="B10" t="s">
        <v>27</v>
      </c>
      <c r="C10" t="s">
        <v>29</v>
      </c>
    </row>
    <row r="11" spans="1:3" x14ac:dyDescent="0.3">
      <c r="A11" t="s">
        <v>19</v>
      </c>
      <c r="B11" t="s">
        <v>28</v>
      </c>
      <c r="C11" t="s">
        <v>29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7AA93-BBC7-499A-A5D1-B5DECD2875F7}">
  <dimension ref="B3:S26"/>
  <sheetViews>
    <sheetView showGridLines="0" showRowColHeaders="0" tabSelected="1" zoomScale="142" workbookViewId="0">
      <selection activeCell="O29" sqref="O29"/>
    </sheetView>
  </sheetViews>
  <sheetFormatPr defaultRowHeight="14.4" x14ac:dyDescent="0.3"/>
  <cols>
    <col min="1" max="1" width="4.5546875" customWidth="1"/>
    <col min="2" max="2" width="10.33203125" bestFit="1" customWidth="1"/>
    <col min="3" max="3" width="9.5546875" bestFit="1" customWidth="1"/>
    <col min="4" max="4" width="25.21875" bestFit="1" customWidth="1"/>
    <col min="5" max="5" width="5.44140625" bestFit="1" customWidth="1"/>
    <col min="6" max="6" width="5.21875" customWidth="1"/>
    <col min="7" max="7" width="2.6640625" customWidth="1"/>
    <col min="8" max="8" width="2.109375" customWidth="1"/>
    <col min="9" max="9" width="10.33203125" bestFit="1" customWidth="1"/>
    <col min="10" max="10" width="9.5546875" bestFit="1" customWidth="1"/>
    <col min="11" max="11" width="25.21875" bestFit="1" customWidth="1"/>
    <col min="12" max="12" width="5.44140625" bestFit="1" customWidth="1"/>
    <col min="13" max="13" width="6.33203125" customWidth="1"/>
    <col min="14" max="14" width="2.44140625" customWidth="1"/>
    <col min="15" max="15" width="2.88671875" customWidth="1"/>
    <col min="16" max="16" width="9.21875" bestFit="1" customWidth="1"/>
    <col min="17" max="17" width="25.21875" bestFit="1" customWidth="1"/>
    <col min="18" max="18" width="5.44140625" bestFit="1" customWidth="1"/>
    <col min="19" max="19" width="5.44140625" customWidth="1"/>
  </cols>
  <sheetData>
    <row r="3" spans="2:19" ht="23.4" x14ac:dyDescent="0.45">
      <c r="B3" s="33" t="s">
        <v>30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2:19" ht="15.6" customHeight="1" x14ac:dyDescent="0.45">
      <c r="B4" s="34" t="s">
        <v>31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6" spans="2:19" ht="21" x14ac:dyDescent="0.4">
      <c r="B6" s="1" t="s">
        <v>6</v>
      </c>
      <c r="C6" s="1"/>
      <c r="D6" s="1"/>
      <c r="E6" s="1"/>
      <c r="F6" s="1"/>
      <c r="I6" s="2" t="s">
        <v>7</v>
      </c>
      <c r="J6" s="2"/>
      <c r="K6" s="2"/>
      <c r="L6" s="2"/>
      <c r="M6" s="2"/>
      <c r="P6" s="3" t="s">
        <v>8</v>
      </c>
      <c r="Q6" s="3"/>
      <c r="R6" s="3"/>
      <c r="S6" s="3"/>
    </row>
    <row r="7" spans="2:19" ht="6.6" customHeight="1" thickBot="1" x14ac:dyDescent="0.35"/>
    <row r="8" spans="2:19" s="21" customFormat="1" ht="15" thickBot="1" x14ac:dyDescent="0.35">
      <c r="B8" s="18" t="s">
        <v>3</v>
      </c>
      <c r="C8" s="19" t="s">
        <v>0</v>
      </c>
      <c r="D8" s="19" t="s">
        <v>1</v>
      </c>
      <c r="E8" s="19" t="s">
        <v>4</v>
      </c>
      <c r="F8" s="20" t="s">
        <v>5</v>
      </c>
      <c r="I8" s="22" t="s">
        <v>3</v>
      </c>
      <c r="J8" s="23" t="s">
        <v>0</v>
      </c>
      <c r="K8" s="23" t="s">
        <v>1</v>
      </c>
      <c r="L8" s="23" t="s">
        <v>4</v>
      </c>
      <c r="M8" s="24" t="s">
        <v>5</v>
      </c>
      <c r="P8" s="30" t="s">
        <v>0</v>
      </c>
      <c r="Q8" s="25" t="s">
        <v>1</v>
      </c>
      <c r="R8" s="25" t="s">
        <v>4</v>
      </c>
      <c r="S8" s="26" t="s">
        <v>5</v>
      </c>
    </row>
    <row r="9" spans="2:19" x14ac:dyDescent="0.3">
      <c r="B9" s="27">
        <v>46113</v>
      </c>
      <c r="C9" s="5" t="s">
        <v>9</v>
      </c>
      <c r="D9" s="5" t="str">
        <f>IFERROR(VLOOKUP(C9,'Items List'!$A:$C,2,0),"")</f>
        <v>Wireless Mouse</v>
      </c>
      <c r="E9" s="5" t="str">
        <f>IFERROR(VLOOKUP(C9,'Items List'!$A:$C,3,0),"")</f>
        <v>piece</v>
      </c>
      <c r="F9" s="6">
        <v>150</v>
      </c>
      <c r="I9" s="28">
        <v>46178</v>
      </c>
      <c r="J9" s="5" t="s">
        <v>9</v>
      </c>
      <c r="K9" s="5" t="str">
        <f>IFERROR(VLOOKUP(J9,'Items List'!$A:$C,2,0),"")</f>
        <v>Wireless Mouse</v>
      </c>
      <c r="L9" s="5" t="str">
        <f>IFERROR(VLOOKUP(J9,'Items List'!$A:$C,3,0),"")</f>
        <v>piece</v>
      </c>
      <c r="M9" s="13">
        <v>130</v>
      </c>
      <c r="P9" s="31" t="s">
        <v>9</v>
      </c>
      <c r="Q9" s="5" t="str">
        <f>IFERROR(VLOOKUP(P9,'Items List'!$A:$C,2,0),"")</f>
        <v>Wireless Mouse</v>
      </c>
      <c r="R9" s="5" t="str">
        <f>IFERROR(VLOOKUP(P9,'Items List'!$A:$C,3,0),"")</f>
        <v>piece</v>
      </c>
      <c r="S9" s="10">
        <f>IFERROR(SUMIF(C:C,P9,F:F)-SUMIF(J:J,P9,M:M),"")</f>
        <v>20</v>
      </c>
    </row>
    <row r="10" spans="2:19" x14ac:dyDescent="0.3">
      <c r="B10" s="27">
        <v>46114</v>
      </c>
      <c r="C10" s="5" t="s">
        <v>11</v>
      </c>
      <c r="D10" s="5" t="str">
        <f>IFERROR(VLOOKUP(C10,'Items List'!$A:$C,2,0),"")</f>
        <v>Mechanical Keyboard</v>
      </c>
      <c r="E10" s="5" t="str">
        <f>IFERROR(VLOOKUP(C10,'Items List'!$A:$C,3,0),"")</f>
        <v>piece</v>
      </c>
      <c r="F10" s="6">
        <v>45</v>
      </c>
      <c r="I10" s="28">
        <v>46179</v>
      </c>
      <c r="J10" s="5" t="s">
        <v>11</v>
      </c>
      <c r="K10" s="5" t="str">
        <f>IFERROR(VLOOKUP(J10,'Items List'!$A:$C,2,0),"")</f>
        <v>Mechanical Keyboard</v>
      </c>
      <c r="L10" s="5" t="str">
        <f>IFERROR(VLOOKUP(J10,'Items List'!$A:$C,3,0),"")</f>
        <v>piece</v>
      </c>
      <c r="M10" s="13">
        <v>40</v>
      </c>
      <c r="P10" s="31" t="s">
        <v>11</v>
      </c>
      <c r="Q10" s="5" t="str">
        <f>IFERROR(VLOOKUP(P10,'Items List'!$A:$C,2,0),"")</f>
        <v>Mechanical Keyboard</v>
      </c>
      <c r="R10" s="5" t="str">
        <f>IFERROR(VLOOKUP(P10,'Items List'!$A:$C,3,0),"")</f>
        <v>piece</v>
      </c>
      <c r="S10" s="10">
        <f>IFERROR(SUMIF(C:C,P10,F:F)-SUMIF(J:J,P10,M:M),"")</f>
        <v>5</v>
      </c>
    </row>
    <row r="11" spans="2:19" x14ac:dyDescent="0.3">
      <c r="B11" s="27">
        <v>46115</v>
      </c>
      <c r="C11" s="5" t="s">
        <v>12</v>
      </c>
      <c r="D11" s="5" t="str">
        <f>IFERROR(VLOOKUP(C11,'Items List'!$A:$C,2,0),"")</f>
        <v>27-inch Monitor</v>
      </c>
      <c r="E11" s="5" t="str">
        <f>IFERROR(VLOOKUP(C11,'Items List'!$A:$C,3,0),"")</f>
        <v>piece</v>
      </c>
      <c r="F11" s="6">
        <v>55</v>
      </c>
      <c r="I11" s="28">
        <v>46180</v>
      </c>
      <c r="J11" s="5" t="s">
        <v>12</v>
      </c>
      <c r="K11" s="5" t="str">
        <f>IFERROR(VLOOKUP(J11,'Items List'!$A:$C,2,0),"")</f>
        <v>27-inch Monitor</v>
      </c>
      <c r="L11" s="5" t="str">
        <f>IFERROR(VLOOKUP(J11,'Items List'!$A:$C,3,0),"")</f>
        <v>piece</v>
      </c>
      <c r="M11" s="13">
        <v>20</v>
      </c>
      <c r="P11" s="31" t="s">
        <v>12</v>
      </c>
      <c r="Q11" s="5" t="str">
        <f>IFERROR(VLOOKUP(P11,'Items List'!$A:$C,2,0),"")</f>
        <v>27-inch Monitor</v>
      </c>
      <c r="R11" s="5" t="str">
        <f>IFERROR(VLOOKUP(P11,'Items List'!$A:$C,3,0),"")</f>
        <v>piece</v>
      </c>
      <c r="S11" s="10">
        <f>IFERROR(SUMIF(C:C,P11,F:F)-SUMIF(J:J,P11,M:M),"")</f>
        <v>35</v>
      </c>
    </row>
    <row r="12" spans="2:19" x14ac:dyDescent="0.3">
      <c r="B12" s="27">
        <v>46116</v>
      </c>
      <c r="C12" s="5" t="s">
        <v>13</v>
      </c>
      <c r="D12" s="5" t="str">
        <f>IFERROR(VLOOKUP(C12,'Items List'!$A:$C,2,0),"")</f>
        <v>USB-C Hub</v>
      </c>
      <c r="E12" s="5" t="str">
        <f>IFERROR(VLOOKUP(C12,'Items List'!$A:$C,3,0),"")</f>
        <v>piece</v>
      </c>
      <c r="F12" s="6">
        <v>67</v>
      </c>
      <c r="I12" s="28">
        <v>46181</v>
      </c>
      <c r="J12" s="5" t="s">
        <v>13</v>
      </c>
      <c r="K12" s="5" t="str">
        <f>IFERROR(VLOOKUP(J12,'Items List'!$A:$C,2,0),"")</f>
        <v>USB-C Hub</v>
      </c>
      <c r="L12" s="5" t="str">
        <f>IFERROR(VLOOKUP(J12,'Items List'!$A:$C,3,0),"")</f>
        <v>piece</v>
      </c>
      <c r="M12" s="13">
        <v>55</v>
      </c>
      <c r="P12" s="31" t="s">
        <v>13</v>
      </c>
      <c r="Q12" s="5" t="str">
        <f>IFERROR(VLOOKUP(P12,'Items List'!$A:$C,2,0),"")</f>
        <v>USB-C Hub</v>
      </c>
      <c r="R12" s="5" t="str">
        <f>IFERROR(VLOOKUP(P12,'Items List'!$A:$C,3,0),"")</f>
        <v>piece</v>
      </c>
      <c r="S12" s="10">
        <f>IFERROR(SUMIF(C:C,P12,F:F)-SUMIF(J:J,P12,M:M),"")</f>
        <v>12</v>
      </c>
    </row>
    <row r="13" spans="2:19" x14ac:dyDescent="0.3">
      <c r="B13" s="27">
        <v>46117</v>
      </c>
      <c r="C13" s="5" t="s">
        <v>14</v>
      </c>
      <c r="D13" s="5" t="str">
        <f>IFERROR(VLOOKUP(C13,'Items List'!$A:$C,2,0),"")</f>
        <v>Noise Canceling Headphones</v>
      </c>
      <c r="E13" s="5" t="str">
        <f>IFERROR(VLOOKUP(C13,'Items List'!$A:$C,3,0),"")</f>
        <v>piece</v>
      </c>
      <c r="F13" s="6">
        <v>22</v>
      </c>
      <c r="I13" s="28">
        <v>46182</v>
      </c>
      <c r="J13" s="5" t="s">
        <v>14</v>
      </c>
      <c r="K13" s="5" t="str">
        <f>IFERROR(VLOOKUP(J13,'Items List'!$A:$C,2,0),"")</f>
        <v>Noise Canceling Headphones</v>
      </c>
      <c r="L13" s="5" t="str">
        <f>IFERROR(VLOOKUP(J13,'Items List'!$A:$C,3,0),"")</f>
        <v>piece</v>
      </c>
      <c r="M13" s="13">
        <v>20</v>
      </c>
      <c r="P13" s="31" t="s">
        <v>14</v>
      </c>
      <c r="Q13" s="5" t="str">
        <f>IFERROR(VLOOKUP(P13,'Items List'!$A:$C,2,0),"")</f>
        <v>Noise Canceling Headphones</v>
      </c>
      <c r="R13" s="5" t="str">
        <f>IFERROR(VLOOKUP(P13,'Items List'!$A:$C,3,0),"")</f>
        <v>piece</v>
      </c>
      <c r="S13" s="10">
        <f>IFERROR(SUMIF(C:C,P13,F:F)-SUMIF(J:J,P13,M:M),"")</f>
        <v>2</v>
      </c>
    </row>
    <row r="14" spans="2:19" x14ac:dyDescent="0.3">
      <c r="B14" s="27">
        <v>46118</v>
      </c>
      <c r="C14" s="5" t="s">
        <v>15</v>
      </c>
      <c r="D14" s="5" t="str">
        <f>IFERROR(VLOOKUP(C14,'Items List'!$A:$C,2,0),"")</f>
        <v>External Hard Drive 1TB</v>
      </c>
      <c r="E14" s="5" t="str">
        <f>IFERROR(VLOOKUP(C14,'Items List'!$A:$C,3,0),"")</f>
        <v>piece</v>
      </c>
      <c r="F14" s="6">
        <v>34</v>
      </c>
      <c r="I14" s="28">
        <v>46183</v>
      </c>
      <c r="J14" s="5" t="s">
        <v>15</v>
      </c>
      <c r="K14" s="5" t="str">
        <f>IFERROR(VLOOKUP(J14,'Items List'!$A:$C,2,0),"")</f>
        <v>External Hard Drive 1TB</v>
      </c>
      <c r="L14" s="5" t="str">
        <f>IFERROR(VLOOKUP(J14,'Items List'!$A:$C,3,0),"")</f>
        <v>piece</v>
      </c>
      <c r="M14" s="13">
        <v>1</v>
      </c>
      <c r="P14" s="31" t="s">
        <v>15</v>
      </c>
      <c r="Q14" s="5" t="str">
        <f>IFERROR(VLOOKUP(P14,'Items List'!$A:$C,2,0),"")</f>
        <v>External Hard Drive 1TB</v>
      </c>
      <c r="R14" s="5" t="str">
        <f>IFERROR(VLOOKUP(P14,'Items List'!$A:$C,3,0),"")</f>
        <v>piece</v>
      </c>
      <c r="S14" s="10">
        <f>IFERROR(SUMIF(C:C,P14,F:F)-SUMIF(J:J,P14,M:M),"")</f>
        <v>33</v>
      </c>
    </row>
    <row r="15" spans="2:19" x14ac:dyDescent="0.3">
      <c r="B15" s="27">
        <v>46119</v>
      </c>
      <c r="C15" s="5" t="s">
        <v>16</v>
      </c>
      <c r="D15" s="5" t="str">
        <f>IFERROR(VLOOKUP(C15,'Items List'!$A:$C,2,0),"")</f>
        <v>HD Webcam</v>
      </c>
      <c r="E15" s="5" t="str">
        <f>IFERROR(VLOOKUP(C15,'Items List'!$A:$C,3,0),"")</f>
        <v>piece</v>
      </c>
      <c r="F15" s="6">
        <v>9</v>
      </c>
      <c r="I15" s="28">
        <v>46184</v>
      </c>
      <c r="J15" s="5" t="s">
        <v>16</v>
      </c>
      <c r="K15" s="5" t="str">
        <f>IFERROR(VLOOKUP(J15,'Items List'!$A:$C,2,0),"")</f>
        <v>HD Webcam</v>
      </c>
      <c r="L15" s="5" t="str">
        <f>IFERROR(VLOOKUP(J15,'Items List'!$A:$C,3,0),"")</f>
        <v>piece</v>
      </c>
      <c r="M15" s="13">
        <v>2</v>
      </c>
      <c r="P15" s="31" t="s">
        <v>16</v>
      </c>
      <c r="Q15" s="5" t="str">
        <f>IFERROR(VLOOKUP(P15,'Items List'!$A:$C,2,0),"")</f>
        <v>HD Webcam</v>
      </c>
      <c r="R15" s="5" t="str">
        <f>IFERROR(VLOOKUP(P15,'Items List'!$A:$C,3,0),"")</f>
        <v>piece</v>
      </c>
      <c r="S15" s="10">
        <f>IFERROR(SUMIF(C:C,P15,F:F)-SUMIF(J:J,P15,M:M),"")</f>
        <v>7</v>
      </c>
    </row>
    <row r="16" spans="2:19" x14ac:dyDescent="0.3">
      <c r="B16" s="27">
        <v>46120</v>
      </c>
      <c r="C16" s="5" t="s">
        <v>17</v>
      </c>
      <c r="D16" s="5" t="str">
        <f>IFERROR(VLOOKUP(C16,'Items List'!$A:$C,2,0),"")</f>
        <v>Ergonomic Office Chair</v>
      </c>
      <c r="E16" s="5" t="str">
        <f>IFERROR(VLOOKUP(C16,'Items List'!$A:$C,3,0),"")</f>
        <v>piece</v>
      </c>
      <c r="F16" s="6">
        <v>52</v>
      </c>
      <c r="I16" s="28">
        <v>46185</v>
      </c>
      <c r="J16" s="5" t="s">
        <v>17</v>
      </c>
      <c r="K16" s="5" t="str">
        <f>IFERROR(VLOOKUP(J16,'Items List'!$A:$C,2,0),"")</f>
        <v>Ergonomic Office Chair</v>
      </c>
      <c r="L16" s="5" t="str">
        <f>IFERROR(VLOOKUP(J16,'Items List'!$A:$C,3,0),"")</f>
        <v>piece</v>
      </c>
      <c r="M16" s="13">
        <v>5</v>
      </c>
      <c r="P16" s="31" t="s">
        <v>17</v>
      </c>
      <c r="Q16" s="5" t="str">
        <f>IFERROR(VLOOKUP(P16,'Items List'!$A:$C,2,0),"")</f>
        <v>Ergonomic Office Chair</v>
      </c>
      <c r="R16" s="5" t="str">
        <f>IFERROR(VLOOKUP(P16,'Items List'!$A:$C,3,0),"")</f>
        <v>piece</v>
      </c>
      <c r="S16" s="10">
        <f>IFERROR(SUMIF(C:C,P16,F:F)-SUMIF(J:J,P16,M:M),"")</f>
        <v>47</v>
      </c>
    </row>
    <row r="17" spans="2:19" x14ac:dyDescent="0.3">
      <c r="B17" s="27">
        <v>46121</v>
      </c>
      <c r="C17" s="5" t="s">
        <v>18</v>
      </c>
      <c r="D17" s="5" t="str">
        <f>IFERROR(VLOOKUP(C17,'Items List'!$A:$C,2,0),"")</f>
        <v>Bluetooth Speaker</v>
      </c>
      <c r="E17" s="5" t="str">
        <f>IFERROR(VLOOKUP(C17,'Items List'!$A:$C,3,0),"")</f>
        <v>piece</v>
      </c>
      <c r="F17" s="6">
        <v>12</v>
      </c>
      <c r="I17" s="28">
        <v>46186</v>
      </c>
      <c r="J17" s="5" t="s">
        <v>18</v>
      </c>
      <c r="K17" s="5" t="str">
        <f>IFERROR(VLOOKUP(J17,'Items List'!$A:$C,2,0),"")</f>
        <v>Bluetooth Speaker</v>
      </c>
      <c r="L17" s="5" t="str">
        <f>IFERROR(VLOOKUP(J17,'Items List'!$A:$C,3,0),"")</f>
        <v>piece</v>
      </c>
      <c r="M17" s="13">
        <v>10</v>
      </c>
      <c r="P17" s="31" t="s">
        <v>18</v>
      </c>
      <c r="Q17" s="5" t="str">
        <f>IFERROR(VLOOKUP(P17,'Items List'!$A:$C,2,0),"")</f>
        <v>Bluetooth Speaker</v>
      </c>
      <c r="R17" s="5" t="str">
        <f>IFERROR(VLOOKUP(P17,'Items List'!$A:$C,3,0),"")</f>
        <v>piece</v>
      </c>
      <c r="S17" s="10">
        <f>IFERROR(SUMIF(C:C,P17,F:F)-SUMIF(J:J,P17,M:M),"")</f>
        <v>2</v>
      </c>
    </row>
    <row r="18" spans="2:19" x14ac:dyDescent="0.3">
      <c r="B18" s="27">
        <v>46122</v>
      </c>
      <c r="C18" s="5" t="s">
        <v>19</v>
      </c>
      <c r="D18" s="5" t="str">
        <f>IFERROR(VLOOKUP(C18,'Items List'!$A:$C,2,0),"")</f>
        <v>Laptop Stand</v>
      </c>
      <c r="E18" s="5" t="str">
        <f>IFERROR(VLOOKUP(C18,'Items List'!$A:$C,3,0),"")</f>
        <v>piece</v>
      </c>
      <c r="F18" s="6">
        <v>43</v>
      </c>
      <c r="I18" s="28">
        <v>46187</v>
      </c>
      <c r="J18" s="5" t="s">
        <v>19</v>
      </c>
      <c r="K18" s="5" t="str">
        <f>IFERROR(VLOOKUP(J18,'Items List'!$A:$C,2,0),"")</f>
        <v>Laptop Stand</v>
      </c>
      <c r="L18" s="5" t="str">
        <f>IFERROR(VLOOKUP(J18,'Items List'!$A:$C,3,0),"")</f>
        <v>piece</v>
      </c>
      <c r="M18" s="13">
        <v>40</v>
      </c>
      <c r="P18" s="31" t="s">
        <v>19</v>
      </c>
      <c r="Q18" s="5" t="str">
        <f>IFERROR(VLOOKUP(P18,'Items List'!$A:$C,2,0),"")</f>
        <v>Laptop Stand</v>
      </c>
      <c r="R18" s="5" t="str">
        <f>IFERROR(VLOOKUP(P18,'Items List'!$A:$C,3,0),"")</f>
        <v>piece</v>
      </c>
      <c r="S18" s="10">
        <f>IFERROR(SUMIF(C:C,P18,F:F)-SUMIF(J:J,P18,M:M),"")</f>
        <v>3</v>
      </c>
    </row>
    <row r="19" spans="2:19" x14ac:dyDescent="0.3">
      <c r="B19" s="4"/>
      <c r="C19" s="5"/>
      <c r="D19" s="5" t="str">
        <f>IFERROR(VLOOKUP(C19,'Items List'!$A:$C,2,0),"")</f>
        <v/>
      </c>
      <c r="E19" s="5" t="str">
        <f>IFERROR(VLOOKUP(C19,'Items List'!$A:$C,3,0),"")</f>
        <v/>
      </c>
      <c r="F19" s="6"/>
      <c r="I19" s="14"/>
      <c r="J19" s="5"/>
      <c r="K19" s="5" t="str">
        <f>IFERROR(VLOOKUP(J19,'Items List'!$A:$C,2,0),"")</f>
        <v/>
      </c>
      <c r="L19" s="5" t="str">
        <f>IFERROR(VLOOKUP(J19,'Items List'!$A:$C,3,0),"")</f>
        <v/>
      </c>
      <c r="M19" s="13"/>
      <c r="P19" s="31"/>
      <c r="Q19" s="5" t="str">
        <f>IFERROR(VLOOKUP(P19,'Items List'!$A:$C,2,0),"")</f>
        <v/>
      </c>
      <c r="R19" s="5" t="str">
        <f>IFERROR(VLOOKUP(P19,'Items List'!$A:$C,3,0),"")</f>
        <v/>
      </c>
      <c r="S19" s="10"/>
    </row>
    <row r="20" spans="2:19" x14ac:dyDescent="0.3">
      <c r="B20" s="4"/>
      <c r="C20" s="5"/>
      <c r="D20" s="5" t="str">
        <f>IFERROR(VLOOKUP(C20,'Items List'!$A:$C,2,0),"")</f>
        <v/>
      </c>
      <c r="E20" s="5" t="str">
        <f>IFERROR(VLOOKUP(C20,'Items List'!$A:$C,3,0),"")</f>
        <v/>
      </c>
      <c r="F20" s="6"/>
      <c r="I20" s="14"/>
      <c r="J20" s="5"/>
      <c r="K20" s="5" t="str">
        <f>IFERROR(VLOOKUP(J20,'Items List'!$A:$C,2,0),"")</f>
        <v/>
      </c>
      <c r="L20" s="5" t="str">
        <f>IFERROR(VLOOKUP(J20,'Items List'!$A:$C,3,0),"")</f>
        <v/>
      </c>
      <c r="M20" s="13"/>
      <c r="P20" s="31"/>
      <c r="Q20" s="5" t="str">
        <f>IFERROR(VLOOKUP(P20,'Items List'!$A:$C,2,0),"")</f>
        <v/>
      </c>
      <c r="R20" s="5" t="str">
        <f>IFERROR(VLOOKUP(P20,'Items List'!$A:$C,3,0),"")</f>
        <v/>
      </c>
      <c r="S20" s="10"/>
    </row>
    <row r="21" spans="2:19" x14ac:dyDescent="0.3">
      <c r="B21" s="4"/>
      <c r="C21" s="5"/>
      <c r="D21" s="5" t="str">
        <f>IFERROR(VLOOKUP(C21,'Items List'!$A:$C,2,0),"")</f>
        <v/>
      </c>
      <c r="E21" s="5" t="str">
        <f>IFERROR(VLOOKUP(C21,'Items List'!$A:$C,3,0),"")</f>
        <v/>
      </c>
      <c r="F21" s="6"/>
      <c r="I21" s="14"/>
      <c r="J21" s="5"/>
      <c r="K21" s="5" t="str">
        <f>IFERROR(VLOOKUP(J21,'Items List'!$A:$C,2,0),"")</f>
        <v/>
      </c>
      <c r="L21" s="5" t="str">
        <f>IFERROR(VLOOKUP(J21,'Items List'!$A:$C,3,0),"")</f>
        <v/>
      </c>
      <c r="M21" s="13"/>
      <c r="P21" s="31"/>
      <c r="Q21" s="5" t="str">
        <f>IFERROR(VLOOKUP(P21,'Items List'!$A:$C,2,0),"")</f>
        <v/>
      </c>
      <c r="R21" s="5" t="str">
        <f>IFERROR(VLOOKUP(P21,'Items List'!$A:$C,3,0),"")</f>
        <v/>
      </c>
      <c r="S21" s="10"/>
    </row>
    <row r="22" spans="2:19" x14ac:dyDescent="0.3">
      <c r="B22" s="4"/>
      <c r="C22" s="5"/>
      <c r="D22" s="5" t="str">
        <f>IFERROR(VLOOKUP(C22,'Items List'!$A:$C,2,0),"")</f>
        <v/>
      </c>
      <c r="E22" s="5" t="str">
        <f>IFERROR(VLOOKUP(C22,'Items List'!$A:$C,3,0),"")</f>
        <v/>
      </c>
      <c r="F22" s="6"/>
      <c r="I22" s="14"/>
      <c r="J22" s="5"/>
      <c r="K22" s="5" t="str">
        <f>IFERROR(VLOOKUP(J22,'Items List'!$A:$C,2,0),"")</f>
        <v/>
      </c>
      <c r="L22" s="5" t="str">
        <f>IFERROR(VLOOKUP(J22,'Items List'!$A:$C,3,0),"")</f>
        <v/>
      </c>
      <c r="M22" s="13"/>
      <c r="P22" s="31"/>
      <c r="Q22" s="5" t="str">
        <f>IFERROR(VLOOKUP(P22,'Items List'!$A:$C,2,0),"")</f>
        <v/>
      </c>
      <c r="R22" s="5" t="str">
        <f>IFERROR(VLOOKUP(P22,'Items List'!$A:$C,3,0),"")</f>
        <v/>
      </c>
      <c r="S22" s="10"/>
    </row>
    <row r="23" spans="2:19" x14ac:dyDescent="0.3">
      <c r="B23" s="4"/>
      <c r="C23" s="5"/>
      <c r="D23" s="5" t="str">
        <f>IFERROR(VLOOKUP(C23,'Items List'!$A:$C,2,0),"")</f>
        <v/>
      </c>
      <c r="E23" s="5" t="str">
        <f>IFERROR(VLOOKUP(C23,'Items List'!$A:$C,3,0),"")</f>
        <v/>
      </c>
      <c r="F23" s="6"/>
      <c r="I23" s="14"/>
      <c r="J23" s="5"/>
      <c r="K23" s="5" t="str">
        <f>IFERROR(VLOOKUP(J23,'Items List'!$A:$C,2,0),"")</f>
        <v/>
      </c>
      <c r="L23" s="5" t="str">
        <f>IFERROR(VLOOKUP(J23,'Items List'!$A:$C,3,0),"")</f>
        <v/>
      </c>
      <c r="M23" s="13"/>
      <c r="P23" s="31"/>
      <c r="Q23" s="5" t="str">
        <f>IFERROR(VLOOKUP(P23,'Items List'!$A:$C,2,0),"")</f>
        <v/>
      </c>
      <c r="R23" s="5" t="str">
        <f>IFERROR(VLOOKUP(P23,'Items List'!$A:$C,3,0),"")</f>
        <v/>
      </c>
      <c r="S23" s="10"/>
    </row>
    <row r="24" spans="2:19" x14ac:dyDescent="0.3">
      <c r="B24" s="4"/>
      <c r="C24" s="5"/>
      <c r="D24" s="5" t="str">
        <f>IFERROR(VLOOKUP(C24,'Items List'!$A:$C,2,0),"")</f>
        <v/>
      </c>
      <c r="E24" s="5" t="str">
        <f>IFERROR(VLOOKUP(C24,'Items List'!$A:$C,3,0),"")</f>
        <v/>
      </c>
      <c r="F24" s="6"/>
      <c r="I24" s="14"/>
      <c r="J24" s="5"/>
      <c r="K24" s="5" t="str">
        <f>IFERROR(VLOOKUP(J24,'Items List'!$A:$C,2,0),"")</f>
        <v/>
      </c>
      <c r="L24" s="5" t="str">
        <f>IFERROR(VLOOKUP(J24,'Items List'!$A:$C,3,0),"")</f>
        <v/>
      </c>
      <c r="M24" s="13"/>
      <c r="P24" s="31"/>
      <c r="Q24" s="5" t="str">
        <f>IFERROR(VLOOKUP(P24,'Items List'!$A:$C,2,0),"")</f>
        <v/>
      </c>
      <c r="R24" s="5" t="str">
        <f>IFERROR(VLOOKUP(P24,'Items List'!$A:$C,3,0),"")</f>
        <v/>
      </c>
      <c r="S24" s="10"/>
    </row>
    <row r="25" spans="2:19" ht="15" thickBot="1" x14ac:dyDescent="0.35">
      <c r="B25" s="7"/>
      <c r="C25" s="8"/>
      <c r="D25" s="29" t="str">
        <f>IFERROR(VLOOKUP(C25,'Items List'!$A:$C,2,0),"")</f>
        <v/>
      </c>
      <c r="E25" s="29" t="str">
        <f>IFERROR(VLOOKUP(C25,'Items List'!$A:$C,3,0),"")</f>
        <v/>
      </c>
      <c r="F25" s="9"/>
      <c r="I25" s="15"/>
      <c r="J25" s="16"/>
      <c r="K25" s="16" t="str">
        <f>IFERROR(VLOOKUP(J25,'Items List'!$A:$C,2,0),"")</f>
        <v/>
      </c>
      <c r="L25" s="16" t="str">
        <f>IFERROR(VLOOKUP(J25,'Items List'!$A:$C,3,0),"")</f>
        <v/>
      </c>
      <c r="M25" s="17"/>
      <c r="P25" s="32"/>
      <c r="Q25" s="11" t="str">
        <f>IFERROR(VLOOKUP(P25,'Items List'!$A:$C,2,0),"")</f>
        <v/>
      </c>
      <c r="R25" s="11" t="str">
        <f>IFERROR(VLOOKUP(P25,'Items List'!$A:$C,3,0),"")</f>
        <v/>
      </c>
      <c r="S25" s="12"/>
    </row>
    <row r="26" spans="2:19" x14ac:dyDescent="0.3">
      <c r="D26" s="5"/>
    </row>
  </sheetData>
  <mergeCells count="5">
    <mergeCell ref="B6:F6"/>
    <mergeCell ref="I6:M6"/>
    <mergeCell ref="P6:S6"/>
    <mergeCell ref="B3:S3"/>
    <mergeCell ref="B4:S4"/>
  </mergeCells>
  <phoneticPr fontId="3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B69D6D8-E7E0-4C76-A9C5-6C7ECC5520C0}">
          <x14:formula1>
            <xm:f>'Items List'!$A:$A</xm:f>
          </x14:formula1>
          <xm:sqref>C9:C25 J9:J25 P9:P25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Items List</vt:lpstr>
      <vt:lpstr>Inventory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Anjani Kumar Mishra</dc:creator>
  <cp:lastModifiedBy>Anjani Kumar Mishra</cp:lastModifiedBy>
  <dcterms:created xsi:type="dcterms:W3CDTF">2026-05-31T15:31:47Z</dcterms:created>
  <dcterms:modified xsi:type="dcterms:W3CDTF">2026-05-31T16:35:11Z</dcterms:modified>
</cp:coreProperties>
</file>